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E928E73A-710A-43B6-B2D8-20D143C79945}" xr6:coauthVersionLast="36" xr6:coauthVersionMax="36" xr10:uidLastSave="{00000000-0000-0000-0000-000000000000}"/>
  <bookViews>
    <workbookView xWindow="0" yWindow="0" windowWidth="20490" windowHeight="754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ACT!$A$1:$E$244</definedName>
    <definedName name="_xlnm.Print_Area" localSheetId="1">ESF!$A$1:$I$170</definedName>
  </definedName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<sst xmlns="http://schemas.openxmlformats.org/spreadsheetml/2006/main" count="892" uniqueCount="628">
  <si>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</si>
  <si>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</si>
  <si>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</si>
  <si>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</si>
  <si>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</si>
  <si>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</si>
  <si>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</si>
  <si>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</si>
  <si>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</si>
  <si>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</si>
  <si>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</si>
  <si>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</si>
  <si>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</si>
  <si>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</si>
  <si>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</si>
  <si>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</si>
  <si>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</si>
  <si>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</si>
  <si>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</si>
  <si>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</si>
  <si>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</si>
  <si>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</si>
  <si>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</si>
  <si>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</si>
  <si>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</si>
  <si>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</si>
  <si>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</si>
  <si>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</si>
  <si>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</si>
  <si>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</si>
  <si>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</si>
  <si>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</si>
  <si>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</si>
  <si>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</si>
  <si>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</si>
  <si>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</si>
  <si>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</si>
  <si>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</si>
  <si>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</si>
  <si>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</si>
  <si>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</si>
  <si>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</si>
  <si>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</si>
  <si>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</si>
  <si>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</si>
  <si>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</si>
  <si>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</si>
  <si>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</si>
  <si>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</si>
  <si>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</si>
  <si>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</si>
  <si>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</si>
  <si>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</si>
  <si>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</si>
  <si>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</si>
  <si>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</si>
  <si>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</si>
  <si>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</si>
  <si>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</si>
  <si>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</si>
  <si>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</si>
  <si>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</si>
  <si>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</si>
  <si>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</si>
  <si>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</si>
  <si>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</si>
  <si>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</si>
  <si>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</si>
  <si>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</si>
  <si>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</si>
  <si>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</si>
  <si>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</si>
  <si>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</si>
  <si>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</si>
  <si>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</si>
  <si>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</si>
  <si>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</si>
  <si>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</si>
  <si>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</si>
  <si>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</si>
  <si>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</si>
  <si>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</si>
  <si>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</si>
  <si>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</si>
  <si>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</si>
  <si>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</si>
  <si>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</si>
  <si>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</si>
  <si>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</si>
  <si>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</si>
  <si>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</si>
  <si>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</si>
  <si>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</si>
  <si>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</si>
  <si>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</si>
  <si>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</si>
  <si>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</si>
  <si>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</si>
  <si>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</si>
  <si>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</si>
  <si>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</si>
  <si>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</si>
  <si>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</si>
  <si>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</si>
  <si>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</si>
  <si>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</si>
  <si>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</si>
  <si>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</si>
  <si>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</si>
  <si>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</si>
  <si>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</si>
  <si>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</si>
  <si>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</si>
  <si>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</si>
  <si>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</si>
  <si>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</si>
  <si>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</si>
  <si>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</si>
  <si>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</si>
  <si>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</si>
  <si>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</si>
  <si>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</si>
  <si>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</si>
  <si>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</si>
  <si>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</si>
  <si>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</si>
  <si>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</si>
  <si>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</si>
  <si>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</si>
  <si>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</si>
  <si>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</si>
  <si>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</si>
  <si>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</si>
  <si>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</si>
  <si>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</si>
  <si>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</si>
  <si>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</si>
  <si>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</si>
  <si>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</si>
  <si>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</si>
  <si>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</si>
  <si>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</si>
  <si>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</si>
  <si>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</si>
  <si>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</si>
  <si>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</si>
  <si>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</si>
  <si>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</si>
  <si>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</si>
  <si>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</si>
  <si>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</si>
  <si>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</si>
  <si>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</si>
  <si>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</si>
  <si>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</si>
  <si>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</si>
  <si>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</si>
  <si>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</si>
  <si>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</si>
  <si>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</si>
  <si>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</si>
  <si>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</si>
  <si>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</si>
  <si>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</si>
  <si>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</si>
  <si>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</si>
  <si>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</si>
  <si>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</si>
  <si>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</si>
  <si>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</si>
  <si>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</si>
  <si>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</si>
  <si>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</si>
  <si>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</si>
  <si>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</si>
  <si>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</si>
  <si>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</si>
  <si>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</si>
  <si>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</si>
  <si>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</si>
  <si>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</si>
  <si>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</si>
  <si>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</si>
  <si>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</si>
  <si>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</si>
  <si>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</si>
  <si>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</si>
  <si>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</si>
  <si>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</si>
  <si>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</si>
  <si>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</si>
  <si>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</si>
  <si>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</si>
  <si>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</si>
  <si>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</si>
  <si>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</si>
  <si>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</si>
  <si>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</si>
  <si>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</si>
  <si>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</si>
  <si>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</si>
  <si>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</si>
  <si>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</si>
  <si>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</si>
  <si>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</si>
  <si>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</si>
  <si>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</si>
  <si>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</si>
  <si>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</si>
  <si>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</si>
  <si>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</si>
  <si>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</si>
  <si>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</si>
  <si>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</si>
  <si>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</si>
  <si>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</si>
  <si>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</si>
  <si>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</si>
  <si>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</si>
  <si>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</si>
  <si>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</si>
  <si>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</si>
  <si>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</si>
  <si>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</si>
  <si>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</si>
  <si>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</si>
  <si>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</si>
  <si>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</si>
  <si>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</si>
  <si>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</si>
  <si>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</si>
  <si>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</si>
  <si>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</si>
  <si>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</si>
  <si>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</si>
  <si>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</si>
  <si>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</si>
  <si>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</si>
  <si>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</si>
  <si>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</si>
  <si>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</si>
  <si>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</si>
  <si>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</si>
  <si>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</si>
  <si>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</si>
  <si>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</si>
  <si>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</si>
  <si>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</si>
  <si>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</si>
  <si>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</si>
  <si>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</si>
  <si>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</si>
  <si>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</si>
  <si>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</si>
  <si>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</si>
  <si>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</si>
  <si>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</si>
  <si>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</si>
  <si>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</si>
  <si>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</si>
  <si>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</si>
  <si>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</si>
  <si>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</si>
  <si>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</si>
  <si>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</si>
  <si>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</si>
  <si>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</si>
  <si>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</si>
  <si>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</si>
  <si>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</si>
  <si>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</si>
  <si>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</si>
  <si>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</si>
  <si>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</si>
  <si>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</si>
  <si>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</si>
  <si>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</si>
  <si>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</si>
  <si>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</si>
  <si>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</si>
  <si>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</si>
  <si>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</si>
  <si>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</si>
  <si>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</si>
  <si>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</si>
  <si>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</si>
  <si>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</si>
  <si>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</si>
  <si>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</si>
  <si>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</si>
  <si>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</si>
  <si>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</si>
  <si>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</si>
  <si>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</si>
  <si>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</si>
  <si>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</si>
  <si>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</si>
  <si>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</si>
  <si>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</si>
  <si>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</si>
  <si>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</si>
  <si>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</si>
  <si>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</si>
  <si>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</si>
  <si>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</si>
  <si>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</si>
  <si>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</si>
  <si>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</si>
  <si>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</si>
  <si>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</si>
  <si>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</si>
  <si>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</si>
  <si>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</si>
  <si>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</si>
  <si>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</si>
  <si>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</si>
  <si>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</si>
  <si>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</si>
  <si>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</si>
  <si>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</si>
  <si>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</si>
  <si>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</si>
  <si>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</si>
  <si>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</si>
  <si>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</si>
  <si>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</si>
  <si>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</si>
  <si>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</si>
  <si>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</si>
  <si>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</si>
  <si>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</si>
  <si>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</si>
  <si>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</si>
  <si>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</si>
  <si>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</si>
  <si>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</si>
  <si>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</si>
  <si>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</si>
  <si>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</si>
  <si>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</si>
  <si>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</si>
  <si>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</si>
  <si>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</si>
  <si>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</si>
  <si>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</si>
  <si>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</si>
  <si>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</si>
  <si>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</si>
  <si>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</si>
  <si>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</si>
  <si>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</si>
  <si>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</si>
  <si>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</si>
  <si>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</si>
  <si>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</si>
  <si>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</si>
  <si>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</si>
  <si>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</si>
  <si>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</si>
  <si>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</si>
  <si>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</si>
  <si>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</si>
  <si>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</si>
  <si>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</si>
  <si>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</si>
  <si>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</si>
  <si>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</si>
  <si>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</si>
  <si>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</si>
  <si>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</si>
  <si>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</si>
  <si>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</si>
  <si>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</si>
  <si>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</si>
  <si>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</si>
  <si>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</si>
  <si>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</si>
  <si>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</si>
  <si>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</si>
  <si>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</si>
  <si>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</si>
  <si>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</si>
  <si>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</si>
  <si>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</si>
  <si>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</si>
  <si>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</si>
  <si>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</si>
  <si>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</si>
  <si>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</si>
  <si>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</si>
  <si>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</si>
  <si>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</si>
  <si>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</si>
  <si>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</si>
  <si>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</si>
  <si>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</si>
  <si>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</si>
  <si>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</si>
  <si>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</si>
  <si>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</si>
  <si>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</si>
  <si>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</si>
  <si>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</si>
  <si>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</si>
  <si>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</si>
  <si>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</si>
  <si>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</si>
  <si>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</si>
  <si>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</si>
  <si>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</si>
  <si>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</si>
  <si>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</si>
  <si>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</si>
  <si>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</si>
  <si>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</si>
  <si>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</si>
  <si>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</si>
  <si>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</si>
  <si>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</si>
  <si>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</si>
  <si>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</si>
  <si>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</si>
  <si>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</si>
  <si>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</si>
  <si>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</si>
  <si>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</si>
  <si>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</si>
  <si>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</si>
  <si>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</si>
  <si>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</si>
  <si>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</si>
  <si>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</si>
  <si>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</si>
  <si>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</si>
  <si>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</si>
  <si>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</si>
  <si>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</si>
  <si>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</si>
  <si>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</si>
  <si>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</si>
  <si>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</si>
  <si>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</si>
  <si>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</si>
  <si>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</si>
  <si>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</si>
  <si>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</si>
  <si>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</si>
  <si>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</si>
  <si>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</si>
  <si>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</si>
  <si>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</si>
  <si>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</si>
  <si>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</si>
  <si>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</si>
  <si>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</si>
  <si>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</si>
  <si>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</si>
  <si>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</si>
  <si>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</si>
  <si>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</si>
  <si>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</si>
  <si>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</si>
  <si>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</si>
  <si>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</si>
  <si>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</si>
  <si>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</si>
  <si>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</si>
  <si>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</si>
  <si>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</si>
  <si>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</si>
  <si>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</si>
  <si>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</si>
  <si>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</si>
  <si>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</si>
  <si>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</si>
  <si>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</si>
  <si>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</si>
  <si>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</si>
  <si>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</si>
  <si>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</si>
  <si>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</si>
  <si>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</si>
  <si>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</si>
  <si>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</si>
  <si>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</si>
  <si>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</si>
  <si>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</si>
  <si>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</si>
  <si>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</si>
  <si>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</si>
  <si>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</si>
  <si>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</si>
  <si>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</si>
  <si>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</si>
  <si>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</si>
  <si>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</si>
  <si>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</si>
  <si>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</si>
  <si>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</si>
  <si>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</si>
  <si>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</si>
  <si>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</si>
  <si>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</si>
  <si>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</si>
  <si>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</si>
  <si>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</si>
  <si>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</si>
  <si>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</si>
  <si>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</si>
  <si>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</si>
  <si>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</si>
  <si>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</si>
  <si>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</si>
  <si>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</si>
  <si>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</si>
  <si>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</si>
  <si>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</si>
  <si>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</si>
  <si>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</si>
  <si>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</si>
  <si>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</si>
  <si>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</si>
  <si>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</si>
  <si>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</si>
  <si>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</si>
  <si>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</si>
  <si>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</si>
  <si>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</si>
  <si>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</si>
  <si>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</si>
  <si>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</si>
  <si>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</si>
  <si>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</si>
  <si>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</si>
  <si>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</si>
  <si>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</si>
  <si>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</si>
  <si>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</si>
  <si>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</si>
  <si>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</si>
  <si>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</si>
  <si>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</si>
  <si>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</si>
  <si>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</si>
  <si>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</si>
  <si>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</si>
  <si>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</si>
  <si>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</si>
  <si>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</si>
  <si>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</si>
  <si>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</si>
  <si>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</si>
  <si>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</si>
  <si>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</si>
  <si>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</si>
  <si>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</si>
  <si>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</si>
  <si>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</si>
  <si>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</si>
  <si>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</si>
  <si>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</si>
  <si>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</si>
  <si>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</si>
  <si>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</si>
  <si>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</si>
  <si>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</si>
  <si>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</si>
  <si>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</si>
  <si>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</si>
  <si>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</si>
  <si>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</si>
  <si>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</si>
  <si>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</si>
  <si>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</si>
  <si>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</si>
  <si>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</si>
  <si>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</si>
  <si>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</si>
  <si>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</si>
  <si>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</si>
  <si>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</si>
  <si>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</si>
  <si>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</si>
  <si>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</si>
  <si>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</si>
  <si>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</si>
  <si>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</si>
  <si>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</si>
  <si>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</si>
  <si>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</si>
  <si>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</si>
  <si>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</si>
  <si>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</si>
  <si>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</si>
  <si>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</si>
  <si>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</si>
  <si>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</si>
  <si>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</si>
  <si>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</si>
  <si>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</si>
  <si>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</si>
  <si>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</si>
  <si>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</si>
  <si>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</si>
  <si>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</si>
  <si>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</si>
  <si>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</si>
  <si>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</si>
  <si>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</si>
  <si>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</si>
  <si>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</si>
  <si>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</si>
  <si>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</si>
  <si>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</si>
  <si>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</si>
  <si>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</si>
  <si>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</si>
  <si>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</si>
  <si>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</si>
  <si>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</si>
  <si>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</si>
  <si>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</si>
  <si>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</si>
  <si>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</si>
  <si>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</si>
  <si>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</si>
  <si>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 FELIPE</t>
  </si>
  <si>
    <t>CORRESPONDIENTE 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</si>
</sst>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28575</xdr:rowOff>
    </xdr:from>
    <xdr:to>
      <xdr:col>4</xdr:col>
      <xdr:colOff>381000</xdr:colOff>
      <xdr:row>43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5DB6D0-7558-4E8B-8A14-DC35A3B61147}"/>
            </a:ext>
          </a:extLst>
        </xdr:cNvPr>
        <xdr:cNvSpPr txBox="1"/>
      </xdr:nvSpPr>
      <xdr:spPr>
        <a:xfrm>
          <a:off x="0" y="6229350"/>
          <a:ext cx="76771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"Bajo protesta de decir verdad declaramos que los Estados Financieros y sus notas, son razonablemente correctos y son responsabilidad del emisor".</a:t>
          </a:r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900"/>
            <a:t> </a:t>
          </a:r>
        </a:p>
        <a:p>
          <a:r>
            <a:rPr lang="es-MX" sz="900" b="1"/>
            <a:t>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900" b="1"/>
            <a:t>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900" b="1"/>
            <a:t>  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900" b="1"/>
            <a:t>                                                                    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900" b="0"/>
            <a:t>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900" b="0"/>
            <a:t>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900" b="0"/>
            <a:t> </a:t>
          </a: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151</xdr:row>
      <xdr:rowOff>1</xdr:rowOff>
    </xdr:from>
    <xdr:to>
      <xdr:col>7</xdr:col>
      <xdr:colOff>1031875</xdr:colOff>
      <xdr:row>155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68C065-2D09-4A1F-9821-497BCAD82BC9}"/>
            </a:ext>
          </a:extLst>
        </xdr:cNvPr>
        <xdr:cNvSpPr txBox="1"/>
      </xdr:nvSpPr>
      <xdr:spPr>
        <a:xfrm>
          <a:off x="968375" y="21859876"/>
          <a:ext cx="11890375" cy="619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/>
            <a:t>"Bajo protesta de decir verdad declaramos que los Estados Financieros y sus notas, son razonablemente correctos y son responsabilidad del emisor".</a:t>
          </a:r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__________________________________                                      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                   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200"/>
            <a:t> </a:t>
          </a:r>
        </a:p>
        <a:p>
          <a:r>
            <a:rPr lang="es-MX" sz="1200" b="1"/>
            <a:t>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1200" b="1"/>
            <a:t>                                                              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1200" b="1"/>
            <a:t>                                                             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1200" b="1"/>
            <a:t>                                                                                                                    </a:t>
          </a:r>
          <a:r>
            <a:rPr lang="es-MX" sz="1200" b="1" baseline="0"/>
            <a:t>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1200" b="0"/>
            <a:t>                           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1200" b="0"/>
            <a:t>                                                            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1200" b="0"/>
            <a:t> </a:t>
          </a: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232833</xdr:colOff>
      <xdr:row>224</xdr:row>
      <xdr:rowOff>1058</xdr:rowOff>
    </xdr:from>
    <xdr:to>
      <xdr:col>4</xdr:col>
      <xdr:colOff>635000</xdr:colOff>
      <xdr:row>227</xdr:row>
      <xdr:rowOff>21168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C82C7B0-98E8-48A3-B82A-5814A13BAA91}"/>
            </a:ext>
          </a:extLst>
        </xdr:cNvPr>
        <xdr:cNvSpPr txBox="1"/>
      </xdr:nvSpPr>
      <xdr:spPr>
        <a:xfrm>
          <a:off x="232833" y="35412891"/>
          <a:ext cx="8699500" cy="4646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"Bajo protesta de decir verdad declaramos que los Estados Financieros y sus notas, son razonablemente correctos y son responsabilidad del emisor".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/>
            <a:t> </a:t>
          </a:r>
        </a:p>
        <a:p>
          <a:r>
            <a:rPr lang="es-MX" b="1"/>
            <a:t>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b="1"/>
            <a:t>    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b="1"/>
            <a:t>      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b="1"/>
            <a:t>                                           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b="0"/>
            <a:t>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b="0"/>
            <a:t>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b="0"/>
            <a:t> </a:t>
          </a:r>
          <a:endParaRPr lang="es-MX" sz="1100" b="0"/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800100</xdr:colOff>
      <xdr:row>31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25C1B0C-16E0-4404-A078-F5FB66CC3B49}"/>
            </a:ext>
          </a:extLst>
        </xdr:cNvPr>
        <xdr:cNvSpPr txBox="1"/>
      </xdr:nvSpPr>
      <xdr:spPr>
        <a:xfrm>
          <a:off x="0" y="4391025"/>
          <a:ext cx="731520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"Bajo protesta de decir verdad declaramos que los Estados Financieros y sus notas, son razonablemente correctos y son responsabilidad del emisor".</a:t>
          </a:r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900"/>
            <a:t> </a:t>
          </a:r>
        </a:p>
        <a:p>
          <a:r>
            <a:rPr lang="es-MX" sz="900" b="1"/>
            <a:t>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900" b="1"/>
            <a:t>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900" b="1"/>
            <a:t>  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900" b="1"/>
            <a:t>                                                                    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900" b="0"/>
            <a:t>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900" b="0"/>
            <a:t>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900" b="0"/>
            <a:t> </a:t>
          </a: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81</xdr:row>
      <xdr:rowOff>123825</xdr:rowOff>
    </xdr:from>
    <xdr:to>
      <xdr:col>4</xdr:col>
      <xdr:colOff>581025</xdr:colOff>
      <xdr:row>84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74E3122-5CEE-4097-8B46-2CDC17776943}"/>
            </a:ext>
          </a:extLst>
        </xdr:cNvPr>
        <xdr:cNvSpPr txBox="1"/>
      </xdr:nvSpPr>
      <xdr:spPr>
        <a:xfrm>
          <a:off x="276225" y="11982450"/>
          <a:ext cx="73152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"Bajo protesta de decir verdad declaramos que los Estados Financieros y sus notas, son razonablemente correctos y son responsabilidad del emisor".</a:t>
          </a:r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900"/>
            <a:t> </a:t>
          </a:r>
        </a:p>
        <a:p>
          <a:r>
            <a:rPr lang="es-MX" sz="900" b="1"/>
            <a:t>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900" b="1"/>
            <a:t>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900" b="1"/>
            <a:t>  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900" b="1"/>
            <a:t>                                                                    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900" b="0"/>
            <a:t>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900" b="0"/>
            <a:t>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900" b="0"/>
            <a:t> </a:t>
          </a: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3</xdr:col>
      <xdr:colOff>9525</xdr:colOff>
      <xdr:row>24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E2B5D2-71EE-4C00-B58C-063980FDA334}"/>
            </a:ext>
          </a:extLst>
        </xdr:cNvPr>
        <xdr:cNvSpPr txBox="1"/>
      </xdr:nvSpPr>
      <xdr:spPr>
        <a:xfrm>
          <a:off x="0" y="3495675"/>
          <a:ext cx="56197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"Bajo protesta de decir verdad declaramos que los Estados Financieros y sus notas, son razonablemente correctos y son responsabilidad del emisor".</a:t>
          </a:r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700"/>
            <a:t>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700"/>
            <a:t>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700"/>
            <a:t> </a:t>
          </a:r>
        </a:p>
        <a:p>
          <a:r>
            <a:rPr lang="es-MX" sz="700" b="1"/>
            <a:t>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700" b="1"/>
            <a:t>                                          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700" b="1"/>
            <a:t>                                            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700" b="1"/>
            <a:t>                                                                                                                  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700" b="0"/>
            <a:t>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700" b="0"/>
            <a:t>                              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700" b="0"/>
            <a:t> </a:t>
          </a: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76200</xdr:rowOff>
    </xdr:from>
    <xdr:to>
      <xdr:col>2</xdr:col>
      <xdr:colOff>1133475</xdr:colOff>
      <xdr:row>42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D038AEA-04F5-4097-96BF-C667C6A563AD}"/>
            </a:ext>
          </a:extLst>
        </xdr:cNvPr>
        <xdr:cNvSpPr txBox="1"/>
      </xdr:nvSpPr>
      <xdr:spPr>
        <a:xfrm>
          <a:off x="0" y="5934075"/>
          <a:ext cx="55245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"Bajo protesta de decir verdad declaramos que los Estados Financieros y sus notas, son razonablemente correctos y son responsabilidad del emisor".</a:t>
          </a:r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endParaRPr lang="es-MX" sz="700"/>
        </a:p>
        <a:p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700"/>
            <a:t>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700"/>
            <a:t>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700"/>
            <a:t> </a:t>
          </a:r>
        </a:p>
        <a:p>
          <a:r>
            <a:rPr lang="es-MX" sz="700" b="1"/>
            <a:t>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700" b="1"/>
            <a:t>                                          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700" b="1"/>
            <a:t>                                                       </a:t>
          </a:r>
          <a:r>
            <a:rPr lang="es-MX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700" b="1"/>
            <a:t>                                                                                                                  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700" b="0"/>
            <a:t>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700" b="0"/>
            <a:t>                                        </a:t>
          </a:r>
          <a:r>
            <a:rPr lang="es-MX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700" b="0"/>
            <a:t> 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C20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208920033.38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208920033.38</v>
      </c>
    </row>
  </sheetData>
  <mergeCells count="4">
    <mergeCell ref="A1:C1"/>
    <mergeCell ref="A2:C2"/>
    <mergeCell ref="A3:C3"/>
    <mergeCell ref="A4:C4"/>
  </mergeCells>
  <pageMargins left="0.54" right="0.1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92643751.849999994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41890840.219999999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99235.09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58859.41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41732745.719999999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1492968.51</v>
      </c>
    </row>
    <row r="31" spans="1:3" x14ac:dyDescent="0.2">
      <c r="A31" s="100" t="s">
        <v>564</v>
      </c>
      <c r="B31" s="83" t="s">
        <v>442</v>
      </c>
      <c r="C31" s="93">
        <v>1492968.51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52245880.139999993</v>
      </c>
    </row>
  </sheetData>
  <mergeCells count="4">
    <mergeCell ref="A1:C1"/>
    <mergeCell ref="A2:C2"/>
    <mergeCell ref="A3:C3"/>
    <mergeCell ref="A4:C4"/>
  </mergeCells>
  <pageMargins left="0.5" right="0.17" top="0.74803149606299213" bottom="0.74803149606299213" header="0.31496062992125984" footer="0.31496062992125984"/>
  <pageSetup scale="11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I149"/>
  <sheetViews>
    <sheetView view="pageBreakPreview" zoomScale="90" zoomScaleNormal="106" zoomScaleSheetLayoutView="90" workbookViewId="0">
      <selection activeCell="E164" sqref="E16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51576553.259999998</v>
      </c>
    </row>
    <row r="9" spans="1:8" x14ac:dyDescent="0.2">
      <c r="A9" s="24">
        <v>1115</v>
      </c>
      <c r="B9" s="22" t="s">
        <v>199</v>
      </c>
      <c r="C9" s="26">
        <v>9369241.9499999993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13252.33</v>
      </c>
      <c r="D15" s="26">
        <v>22659.74</v>
      </c>
      <c r="E15" s="26">
        <v>0.92</v>
      </c>
      <c r="F15" s="26">
        <v>18058.38</v>
      </c>
      <c r="G15" s="26">
        <v>17017.64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4283080.2</v>
      </c>
      <c r="D20" s="26">
        <v>4283080.2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352934.40000000002</v>
      </c>
      <c r="D23" s="26">
        <v>352934.40000000002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884133.48</v>
      </c>
      <c r="D24" s="26">
        <v>884133.48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19681101.68</v>
      </c>
      <c r="D27" s="26">
        <v>19681101.68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624136000.09000003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51337077.719999999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38433753.219999999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519835882.10000002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75370278.769999996</v>
      </c>
      <c r="D62" s="26">
        <f t="shared" ref="D62:E62" si="0">SUM(D63:D70)</f>
        <v>0</v>
      </c>
      <c r="E62" s="26">
        <f t="shared" si="0"/>
        <v>-47606159.969999999</v>
      </c>
    </row>
    <row r="63" spans="1:9" x14ac:dyDescent="0.2">
      <c r="A63" s="24">
        <v>1241</v>
      </c>
      <c r="B63" s="22" t="s">
        <v>240</v>
      </c>
      <c r="C63" s="26">
        <v>10613740.82</v>
      </c>
      <c r="D63" s="26">
        <v>0</v>
      </c>
      <c r="E63" s="26">
        <v>-5915084.9199999999</v>
      </c>
    </row>
    <row r="64" spans="1:9" x14ac:dyDescent="0.2">
      <c r="A64" s="24">
        <v>1242</v>
      </c>
      <c r="B64" s="22" t="s">
        <v>241</v>
      </c>
      <c r="C64" s="26">
        <v>2268880.5</v>
      </c>
      <c r="D64" s="26">
        <v>0</v>
      </c>
      <c r="E64" s="26">
        <v>-978234.12</v>
      </c>
    </row>
    <row r="65" spans="1:9" x14ac:dyDescent="0.2">
      <c r="A65" s="24">
        <v>1243</v>
      </c>
      <c r="B65" s="22" t="s">
        <v>242</v>
      </c>
      <c r="C65" s="26">
        <v>105491.82</v>
      </c>
      <c r="D65" s="26">
        <v>0</v>
      </c>
      <c r="E65" s="26">
        <v>-31263.61</v>
      </c>
    </row>
    <row r="66" spans="1:9" x14ac:dyDescent="0.2">
      <c r="A66" s="24">
        <v>1244</v>
      </c>
      <c r="B66" s="22" t="s">
        <v>243</v>
      </c>
      <c r="C66" s="26">
        <v>51441505.409999996</v>
      </c>
      <c r="D66" s="26">
        <v>0</v>
      </c>
      <c r="E66" s="26">
        <v>-37146692.07</v>
      </c>
    </row>
    <row r="67" spans="1:9" x14ac:dyDescent="0.2">
      <c r="A67" s="24">
        <v>1245</v>
      </c>
      <c r="B67" s="22" t="s">
        <v>244</v>
      </c>
      <c r="C67" s="26">
        <v>1793075.22</v>
      </c>
      <c r="D67" s="26">
        <v>0</v>
      </c>
      <c r="E67" s="26">
        <v>-374605.75</v>
      </c>
    </row>
    <row r="68" spans="1:9" x14ac:dyDescent="0.2">
      <c r="A68" s="24">
        <v>1246</v>
      </c>
      <c r="B68" s="22" t="s">
        <v>245</v>
      </c>
      <c r="C68" s="26">
        <v>8560590.8399999999</v>
      </c>
      <c r="D68" s="26">
        <v>0</v>
      </c>
      <c r="E68" s="26">
        <v>-3160279.5</v>
      </c>
    </row>
    <row r="69" spans="1:9" x14ac:dyDescent="0.2">
      <c r="A69" s="24">
        <v>1247</v>
      </c>
      <c r="B69" s="22" t="s">
        <v>246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303750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1599396.83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1528171.53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71225.3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3189868.05</v>
      </c>
      <c r="D110" s="26">
        <f>SUM(D111:D119)</f>
        <v>3189868.05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-3463.35</v>
      </c>
      <c r="D111" s="26">
        <f>C111</f>
        <v>-3463.35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1883164.13</v>
      </c>
      <c r="D112" s="26">
        <f t="shared" ref="D112:D119" si="1">C112</f>
        <v>1883164.13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738.5</v>
      </c>
      <c r="D113" s="26">
        <f t="shared" si="1"/>
        <v>738.5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2552</v>
      </c>
      <c r="D115" s="26">
        <f t="shared" si="1"/>
        <v>2552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1198395.6200000001</v>
      </c>
      <c r="D117" s="26">
        <f t="shared" si="1"/>
        <v>1198395.6200000001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108481.15</v>
      </c>
      <c r="D119" s="26">
        <f t="shared" si="1"/>
        <v>108481.15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7" right="0.17" top="0.39" bottom="0.17" header="0.31496062992125984" footer="0.17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221"/>
  <sheetViews>
    <sheetView view="pageBreakPreview" zoomScale="90" zoomScaleNormal="100" zoomScaleSheetLayoutView="9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20924698.559999999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17727869.390000001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16700982.220000001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243719.37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783167.8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1815307.82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218041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1587083.83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10182.99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942016.88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942016.88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439504.47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366664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800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38040.47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34000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102644287.45999999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102644287.45999999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31512882.75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58150268.079999998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12345308.560000001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635828.06999999995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52245880.139999993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37054174.369999997</v>
      </c>
      <c r="D100" s="59">
        <f>C100/$C$99</f>
        <v>0.70922672315421353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24738514.57</v>
      </c>
      <c r="D101" s="59">
        <f t="shared" ref="D101:D164" si="0">C101/$C$99</f>
        <v>0.47350172881976077</v>
      </c>
      <c r="E101" s="58"/>
    </row>
    <row r="102" spans="1:5" x14ac:dyDescent="0.2">
      <c r="A102" s="56">
        <v>5111</v>
      </c>
      <c r="B102" s="53" t="s">
        <v>364</v>
      </c>
      <c r="C102" s="57">
        <v>17542781.899999999</v>
      </c>
      <c r="D102" s="59">
        <f t="shared" si="0"/>
        <v>0.33577349741246032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2103.9</v>
      </c>
      <c r="D104" s="59">
        <f t="shared" si="0"/>
        <v>4.0269203894399171E-5</v>
      </c>
      <c r="E104" s="58"/>
    </row>
    <row r="105" spans="1:5" x14ac:dyDescent="0.2">
      <c r="A105" s="56">
        <v>5114</v>
      </c>
      <c r="B105" s="53" t="s">
        <v>367</v>
      </c>
      <c r="C105" s="57">
        <v>3141615.91</v>
      </c>
      <c r="D105" s="59">
        <f t="shared" si="0"/>
        <v>6.0131361584523216E-2</v>
      </c>
      <c r="E105" s="58"/>
    </row>
    <row r="106" spans="1:5" x14ac:dyDescent="0.2">
      <c r="A106" s="56">
        <v>5115</v>
      </c>
      <c r="B106" s="53" t="s">
        <v>368</v>
      </c>
      <c r="C106" s="57">
        <v>3202580.51</v>
      </c>
      <c r="D106" s="59">
        <f t="shared" si="0"/>
        <v>6.1298240194599965E-2</v>
      </c>
      <c r="E106" s="58"/>
    </row>
    <row r="107" spans="1:5" x14ac:dyDescent="0.2">
      <c r="A107" s="56">
        <v>5116</v>
      </c>
      <c r="B107" s="53" t="s">
        <v>369</v>
      </c>
      <c r="C107" s="57">
        <v>849432.35</v>
      </c>
      <c r="D107" s="59">
        <f t="shared" si="0"/>
        <v>1.6258360424282827E-2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5374397.8099999996</v>
      </c>
      <c r="D108" s="59">
        <f t="shared" si="0"/>
        <v>0.10286739922073404</v>
      </c>
      <c r="E108" s="58"/>
    </row>
    <row r="109" spans="1:5" x14ac:dyDescent="0.2">
      <c r="A109" s="56">
        <v>5121</v>
      </c>
      <c r="B109" s="53" t="s">
        <v>371</v>
      </c>
      <c r="C109" s="57">
        <v>275996.94</v>
      </c>
      <c r="D109" s="59">
        <f t="shared" si="0"/>
        <v>5.2826546181331119E-3</v>
      </c>
      <c r="E109" s="58"/>
    </row>
    <row r="110" spans="1:5" x14ac:dyDescent="0.2">
      <c r="A110" s="56">
        <v>5122</v>
      </c>
      <c r="B110" s="53" t="s">
        <v>372</v>
      </c>
      <c r="C110" s="57">
        <v>35555.449999999997</v>
      </c>
      <c r="D110" s="59">
        <f t="shared" si="0"/>
        <v>6.8054074129336706E-4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241073.16</v>
      </c>
      <c r="D112" s="59">
        <f t="shared" si="0"/>
        <v>4.6142042081406508E-3</v>
      </c>
      <c r="E112" s="58"/>
    </row>
    <row r="113" spans="1:5" x14ac:dyDescent="0.2">
      <c r="A113" s="56">
        <v>5125</v>
      </c>
      <c r="B113" s="53" t="s">
        <v>375</v>
      </c>
      <c r="C113" s="57">
        <v>47599.76</v>
      </c>
      <c r="D113" s="59">
        <f t="shared" si="0"/>
        <v>9.1107202850157607E-4</v>
      </c>
      <c r="E113" s="58"/>
    </row>
    <row r="114" spans="1:5" x14ac:dyDescent="0.2">
      <c r="A114" s="56">
        <v>5126</v>
      </c>
      <c r="B114" s="53" t="s">
        <v>376</v>
      </c>
      <c r="C114" s="57">
        <v>4096060.62</v>
      </c>
      <c r="D114" s="59">
        <f t="shared" si="0"/>
        <v>7.839968642549508E-2</v>
      </c>
      <c r="E114" s="58"/>
    </row>
    <row r="115" spans="1:5" x14ac:dyDescent="0.2">
      <c r="A115" s="56">
        <v>5127</v>
      </c>
      <c r="B115" s="53" t="s">
        <v>377</v>
      </c>
      <c r="C115" s="57">
        <v>36210.31</v>
      </c>
      <c r="D115" s="59">
        <f t="shared" si="0"/>
        <v>6.9307493534360054E-4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641901.56999999995</v>
      </c>
      <c r="D117" s="59">
        <f t="shared" si="0"/>
        <v>1.2286166263826673E-2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6941261.9900000012</v>
      </c>
      <c r="D118" s="59">
        <f t="shared" si="0"/>
        <v>0.13285759511371881</v>
      </c>
      <c r="E118" s="58"/>
    </row>
    <row r="119" spans="1:5" x14ac:dyDescent="0.2">
      <c r="A119" s="56">
        <v>5131</v>
      </c>
      <c r="B119" s="53" t="s">
        <v>381</v>
      </c>
      <c r="C119" s="57">
        <v>2843618.08</v>
      </c>
      <c r="D119" s="59">
        <f t="shared" si="0"/>
        <v>5.4427604097780261E-2</v>
      </c>
      <c r="E119" s="58"/>
    </row>
    <row r="120" spans="1:5" x14ac:dyDescent="0.2">
      <c r="A120" s="56">
        <v>5132</v>
      </c>
      <c r="B120" s="53" t="s">
        <v>382</v>
      </c>
      <c r="C120" s="57">
        <v>134520.39000000001</v>
      </c>
      <c r="D120" s="59">
        <f t="shared" si="0"/>
        <v>2.5747559355787327E-3</v>
      </c>
      <c r="E120" s="58"/>
    </row>
    <row r="121" spans="1:5" x14ac:dyDescent="0.2">
      <c r="A121" s="56">
        <v>5133</v>
      </c>
      <c r="B121" s="53" t="s">
        <v>383</v>
      </c>
      <c r="C121" s="57">
        <v>1711280.68</v>
      </c>
      <c r="D121" s="59">
        <f t="shared" si="0"/>
        <v>3.2754365998130169E-2</v>
      </c>
      <c r="E121" s="58"/>
    </row>
    <row r="122" spans="1:5" x14ac:dyDescent="0.2">
      <c r="A122" s="56">
        <v>5134</v>
      </c>
      <c r="B122" s="53" t="s">
        <v>384</v>
      </c>
      <c r="C122" s="57">
        <v>1617878.9</v>
      </c>
      <c r="D122" s="59">
        <f t="shared" si="0"/>
        <v>3.0966631161436494E-2</v>
      </c>
      <c r="E122" s="58"/>
    </row>
    <row r="123" spans="1:5" x14ac:dyDescent="0.2">
      <c r="A123" s="56">
        <v>5135</v>
      </c>
      <c r="B123" s="53" t="s">
        <v>385</v>
      </c>
      <c r="C123" s="57">
        <v>234926.09</v>
      </c>
      <c r="D123" s="59">
        <f t="shared" si="0"/>
        <v>4.4965476583126432E-3</v>
      </c>
      <c r="E123" s="58"/>
    </row>
    <row r="124" spans="1:5" x14ac:dyDescent="0.2">
      <c r="A124" s="56">
        <v>5136</v>
      </c>
      <c r="B124" s="53" t="s">
        <v>386</v>
      </c>
      <c r="C124" s="57">
        <v>2340</v>
      </c>
      <c r="D124" s="59">
        <f t="shared" si="0"/>
        <v>4.4788220501399331E-5</v>
      </c>
      <c r="E124" s="58"/>
    </row>
    <row r="125" spans="1:5" x14ac:dyDescent="0.2">
      <c r="A125" s="56">
        <v>5137</v>
      </c>
      <c r="B125" s="53" t="s">
        <v>387</v>
      </c>
      <c r="C125" s="57">
        <v>4634.34</v>
      </c>
      <c r="D125" s="59">
        <f t="shared" si="0"/>
        <v>8.8702496495066243E-5</v>
      </c>
      <c r="E125" s="58"/>
    </row>
    <row r="126" spans="1:5" x14ac:dyDescent="0.2">
      <c r="A126" s="56">
        <v>5138</v>
      </c>
      <c r="B126" s="53" t="s">
        <v>388</v>
      </c>
      <c r="C126" s="57">
        <v>13793.73</v>
      </c>
      <c r="D126" s="59">
        <f t="shared" si="0"/>
        <v>2.6401564990460131E-4</v>
      </c>
      <c r="E126" s="58"/>
    </row>
    <row r="127" spans="1:5" x14ac:dyDescent="0.2">
      <c r="A127" s="56">
        <v>5139</v>
      </c>
      <c r="B127" s="53" t="s">
        <v>389</v>
      </c>
      <c r="C127" s="57">
        <v>378269.78</v>
      </c>
      <c r="D127" s="59">
        <f t="shared" si="0"/>
        <v>7.2401838955794091E-3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13614887.26</v>
      </c>
      <c r="D128" s="59">
        <f t="shared" si="0"/>
        <v>0.26059255243699686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3635003.25</v>
      </c>
      <c r="D129" s="59">
        <f t="shared" si="0"/>
        <v>6.9574926104403079E-2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3635003.25</v>
      </c>
      <c r="D131" s="59">
        <f t="shared" si="0"/>
        <v>6.9574926104403079E-2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8087414.7599999998</v>
      </c>
      <c r="D138" s="59">
        <f t="shared" si="0"/>
        <v>0.15479526305861177</v>
      </c>
      <c r="E138" s="58"/>
    </row>
    <row r="139" spans="1:5" x14ac:dyDescent="0.2">
      <c r="A139" s="56">
        <v>5241</v>
      </c>
      <c r="B139" s="53" t="s">
        <v>399</v>
      </c>
      <c r="C139" s="57">
        <v>7992014.7599999998</v>
      </c>
      <c r="D139" s="59">
        <f t="shared" si="0"/>
        <v>0.15296928176124705</v>
      </c>
      <c r="E139" s="58"/>
    </row>
    <row r="140" spans="1:5" x14ac:dyDescent="0.2">
      <c r="A140" s="56">
        <v>5242</v>
      </c>
      <c r="B140" s="53" t="s">
        <v>400</v>
      </c>
      <c r="C140" s="57">
        <v>95400</v>
      </c>
      <c r="D140" s="59">
        <f t="shared" si="0"/>
        <v>1.8259812973647422E-3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1810218.22</v>
      </c>
      <c r="D143" s="59">
        <f t="shared" si="0"/>
        <v>3.4648056749149836E-2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1810218.22</v>
      </c>
      <c r="D145" s="59">
        <f t="shared" si="0"/>
        <v>3.4648056749149836E-2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82251.03</v>
      </c>
      <c r="D152" s="59">
        <f t="shared" si="0"/>
        <v>1.5743065248321416E-3</v>
      </c>
      <c r="E152" s="58"/>
    </row>
    <row r="153" spans="1:5" x14ac:dyDescent="0.2">
      <c r="A153" s="56">
        <v>5281</v>
      </c>
      <c r="B153" s="53" t="s">
        <v>412</v>
      </c>
      <c r="C153" s="57">
        <v>82251.03</v>
      </c>
      <c r="D153" s="59">
        <f t="shared" si="0"/>
        <v>1.5743065248321416E-3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83850</v>
      </c>
      <c r="D161" s="59">
        <f t="shared" si="0"/>
        <v>1.6049112346334762E-3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83850</v>
      </c>
      <c r="D168" s="59">
        <f t="shared" si="1"/>
        <v>1.6049112346334762E-3</v>
      </c>
      <c r="E168" s="58"/>
    </row>
    <row r="169" spans="1:5" x14ac:dyDescent="0.2">
      <c r="A169" s="56">
        <v>5331</v>
      </c>
      <c r="B169" s="53" t="s">
        <v>425</v>
      </c>
      <c r="C169" s="57">
        <v>83850</v>
      </c>
      <c r="D169" s="59">
        <f t="shared" si="1"/>
        <v>1.6049112346334762E-3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1492968.51</v>
      </c>
      <c r="D186" s="59">
        <f t="shared" si="1"/>
        <v>2.8575813174156247E-2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1492968.51</v>
      </c>
      <c r="D187" s="59">
        <f t="shared" si="1"/>
        <v>2.8575813174156247E-2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1492968.51</v>
      </c>
      <c r="D195" s="59">
        <f t="shared" si="1"/>
        <v>2.8575813174156247E-2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" right="0.17" top="0.49" bottom="0.17" header="0.3" footer="0.27"/>
  <pageSetup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75653380.090000004</v>
      </c>
    </row>
    <row r="9" spans="1:5" x14ac:dyDescent="0.2">
      <c r="A9" s="35">
        <v>3120</v>
      </c>
      <c r="B9" s="31" t="s">
        <v>470</v>
      </c>
      <c r="C9" s="36">
        <v>4312702.7699999996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71323241.819999993</v>
      </c>
    </row>
    <row r="15" spans="1:5" x14ac:dyDescent="0.2">
      <c r="A15" s="35">
        <v>3220</v>
      </c>
      <c r="B15" s="31" t="s">
        <v>474</v>
      </c>
      <c r="C15" s="36">
        <v>622320953.10000002</v>
      </c>
    </row>
    <row r="16" spans="1:5" x14ac:dyDescent="0.2">
      <c r="A16" s="35">
        <v>3230</v>
      </c>
      <c r="B16" s="31" t="s">
        <v>475</v>
      </c>
      <c r="C16" s="36">
        <f>SUM(C17:C20)</f>
        <v>41444.5</v>
      </c>
    </row>
    <row r="17" spans="1:3" x14ac:dyDescent="0.2">
      <c r="A17" s="35">
        <v>3231</v>
      </c>
      <c r="B17" s="31" t="s">
        <v>476</v>
      </c>
      <c r="C17" s="36">
        <v>41444.5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1.24" right="0.41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44861942.469999999</v>
      </c>
      <c r="D9" s="36">
        <v>67028185.759999998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51576553.259999998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9369241.9499999993</v>
      </c>
      <c r="D12" s="36">
        <v>7245927.8600000003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105807737.67999999</v>
      </c>
      <c r="D15" s="36">
        <f>SUM(D8:D14)</f>
        <v>74274113.620000005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624136000.09000003</v>
      </c>
    </row>
    <row r="21" spans="1:5" x14ac:dyDescent="0.2">
      <c r="A21" s="35">
        <v>1231</v>
      </c>
      <c r="B21" s="31" t="s">
        <v>232</v>
      </c>
      <c r="C21" s="36">
        <v>51337077.719999999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38433753.219999999</v>
      </c>
    </row>
    <row r="24" spans="1:5" x14ac:dyDescent="0.2">
      <c r="A24" s="35">
        <v>1234</v>
      </c>
      <c r="B24" s="31" t="s">
        <v>235</v>
      </c>
      <c r="C24" s="36">
        <v>3740093.71</v>
      </c>
    </row>
    <row r="25" spans="1:5" x14ac:dyDescent="0.2">
      <c r="A25" s="35">
        <v>1235</v>
      </c>
      <c r="B25" s="31" t="s">
        <v>236</v>
      </c>
      <c r="C25" s="36">
        <v>519835882.10000002</v>
      </c>
    </row>
    <row r="26" spans="1:5" x14ac:dyDescent="0.2">
      <c r="A26" s="35">
        <v>1236</v>
      </c>
      <c r="B26" s="31" t="s">
        <v>237</v>
      </c>
      <c r="C26" s="36">
        <v>10789193.34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75370278.769999996</v>
      </c>
    </row>
    <row r="29" spans="1:5" x14ac:dyDescent="0.2">
      <c r="A29" s="35">
        <v>1241</v>
      </c>
      <c r="B29" s="31" t="s">
        <v>240</v>
      </c>
      <c r="C29" s="36">
        <v>10613740.82</v>
      </c>
    </row>
    <row r="30" spans="1:5" x14ac:dyDescent="0.2">
      <c r="A30" s="35">
        <v>1242</v>
      </c>
      <c r="B30" s="31" t="s">
        <v>241</v>
      </c>
      <c r="C30" s="36">
        <v>2268880.5</v>
      </c>
    </row>
    <row r="31" spans="1:5" x14ac:dyDescent="0.2">
      <c r="A31" s="35">
        <v>1243</v>
      </c>
      <c r="B31" s="31" t="s">
        <v>242</v>
      </c>
      <c r="C31" s="36">
        <v>105491.82</v>
      </c>
    </row>
    <row r="32" spans="1:5" x14ac:dyDescent="0.2">
      <c r="A32" s="35">
        <v>1244</v>
      </c>
      <c r="B32" s="31" t="s">
        <v>243</v>
      </c>
      <c r="C32" s="36">
        <v>51441505.409999996</v>
      </c>
    </row>
    <row r="33" spans="1:5" x14ac:dyDescent="0.2">
      <c r="A33" s="35">
        <v>1245</v>
      </c>
      <c r="B33" s="31" t="s">
        <v>244</v>
      </c>
      <c r="C33" s="36">
        <v>1793075.22</v>
      </c>
    </row>
    <row r="34" spans="1:5" x14ac:dyDescent="0.2">
      <c r="A34" s="35">
        <v>1246</v>
      </c>
      <c r="B34" s="31" t="s">
        <v>245</v>
      </c>
      <c r="C34" s="36">
        <v>8560590.8399999999</v>
      </c>
    </row>
    <row r="35" spans="1:5" x14ac:dyDescent="0.2">
      <c r="A35" s="35">
        <v>1247</v>
      </c>
      <c r="B35" s="31" t="s">
        <v>246</v>
      </c>
      <c r="C35" s="36">
        <v>283244.15999999997</v>
      </c>
    </row>
    <row r="36" spans="1:5" x14ac:dyDescent="0.2">
      <c r="A36" s="35">
        <v>1248</v>
      </c>
      <c r="B36" s="31" t="s">
        <v>247</v>
      </c>
      <c r="C36" s="36">
        <v>303750</v>
      </c>
    </row>
    <row r="37" spans="1:5" x14ac:dyDescent="0.2">
      <c r="A37" s="35">
        <v>1250</v>
      </c>
      <c r="B37" s="31" t="s">
        <v>249</v>
      </c>
      <c r="C37" s="36">
        <f>SUM(C38:C42)</f>
        <v>1599396.83</v>
      </c>
    </row>
    <row r="38" spans="1:5" x14ac:dyDescent="0.2">
      <c r="A38" s="35">
        <v>1251</v>
      </c>
      <c r="B38" s="31" t="s">
        <v>250</v>
      </c>
      <c r="C38" s="36">
        <v>1528171.53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71225.3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9580751.9299999997</v>
      </c>
      <c r="D46" s="36">
        <f>D47+D56+D59+D65+D67+D69</f>
        <v>1492968.51</v>
      </c>
    </row>
    <row r="47" spans="1:5" x14ac:dyDescent="0.2">
      <c r="A47" s="35">
        <v>5510</v>
      </c>
      <c r="B47" s="31" t="s">
        <v>442</v>
      </c>
      <c r="C47" s="36">
        <f>SUM(C48:C55)</f>
        <v>9580751.9299999997</v>
      </c>
      <c r="D47" s="36">
        <f>SUM(D48:D55)</f>
        <v>1492968.51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1959403.8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7466028.7599999998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155319.37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1492968.51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55265875.340000004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55265875.340000004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55265875.340000004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69" right="0.17" top="0.44" bottom="0.49" header="0.31496062992125984" footer="0.17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2021-04-29T21:22:40Z</cp:lastPrinted>
  <dcterms:created xsi:type="dcterms:W3CDTF">2012-12-11T20:36:24Z</dcterms:created>
  <dcterms:modified xsi:type="dcterms:W3CDTF">2021-05-05T20:40:17Z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